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/Desktop/"/>
    </mc:Choice>
  </mc:AlternateContent>
  <xr:revisionPtr revIDLastSave="0" documentId="13_ncr:1_{447D8BE9-C23F-6F41-9211-395B8CC455D4}" xr6:coauthVersionLast="47" xr6:coauthVersionMax="47" xr10:uidLastSave="{00000000-0000-0000-0000-000000000000}"/>
  <bookViews>
    <workbookView xWindow="2000" yWindow="1480" windowWidth="28720" windowHeight="16100" xr2:uid="{D38B26B8-8AE9-5E44-9D74-BD65025D1C89}"/>
  </bookViews>
  <sheets>
    <sheet name="Sheet1" sheetId="1" r:id="rId1"/>
  </sheets>
  <definedNames>
    <definedName name="_xlnm._FilterDatabase" localSheetId="0" hidden="1">Sheet1!$C$7:$R$55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4" i="1" l="1"/>
  <c r="V63" i="1"/>
  <c r="V62" i="1"/>
  <c r="V61" i="1"/>
  <c r="S94" i="1"/>
  <c r="I64" i="1"/>
  <c r="U64" i="1" s="1"/>
  <c r="I48" i="1"/>
  <c r="I49" i="1"/>
  <c r="I50" i="1"/>
  <c r="I51" i="1"/>
  <c r="I52" i="1"/>
  <c r="I53" i="1"/>
  <c r="I54" i="1"/>
  <c r="I55" i="1"/>
  <c r="I43" i="1"/>
  <c r="I44" i="1"/>
  <c r="I45" i="1"/>
  <c r="I46" i="1"/>
  <c r="I47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3" i="1"/>
  <c r="I24" i="1"/>
  <c r="I25" i="1"/>
  <c r="I26" i="1"/>
  <c r="I27" i="1"/>
  <c r="I28" i="1"/>
  <c r="I29" i="1"/>
  <c r="R25" i="1"/>
  <c r="R26" i="1"/>
  <c r="R27" i="1"/>
  <c r="R28" i="1"/>
  <c r="R24" i="1"/>
  <c r="R14" i="1"/>
  <c r="R15" i="1"/>
  <c r="R16" i="1"/>
  <c r="R17" i="1"/>
  <c r="R18" i="1"/>
  <c r="R19" i="1"/>
  <c r="R20" i="1"/>
  <c r="R21" i="1"/>
  <c r="R22" i="1"/>
  <c r="R23" i="1"/>
  <c r="I22" i="1"/>
  <c r="I21" i="1"/>
  <c r="I20" i="1"/>
  <c r="I19" i="1"/>
  <c r="I18" i="1"/>
  <c r="I17" i="1"/>
  <c r="I16" i="1"/>
  <c r="I15" i="1"/>
  <c r="I9" i="1"/>
  <c r="I10" i="1"/>
  <c r="I11" i="1"/>
  <c r="I12" i="1"/>
  <c r="I13" i="1"/>
  <c r="I14" i="1"/>
  <c r="I8" i="1"/>
  <c r="R13" i="1"/>
  <c r="R12" i="1"/>
  <c r="R11" i="1"/>
  <c r="R10" i="1"/>
  <c r="R61" i="1" s="1"/>
  <c r="I63" i="1" l="1"/>
  <c r="R63" i="1"/>
  <c r="I62" i="1"/>
  <c r="U62" i="1" s="1"/>
  <c r="I61" i="1"/>
  <c r="U61" i="1" s="1"/>
  <c r="U63" i="1" l="1"/>
  <c r="U66" i="1" s="1"/>
  <c r="U68" i="1" s="1"/>
</calcChain>
</file>

<file path=xl/sharedStrings.xml><?xml version="1.0" encoding="utf-8"?>
<sst xmlns="http://schemas.openxmlformats.org/spreadsheetml/2006/main" count="123" uniqueCount="78">
  <si>
    <t>銘柄</t>
    <rPh sb="0" eb="2">
      <t xml:space="preserve">メイガラ </t>
    </rPh>
    <phoneticPr fontId="1"/>
  </si>
  <si>
    <t>買った日付</t>
    <rPh sb="0" eb="1">
      <t xml:space="preserve">カッタヒヅケ </t>
    </rPh>
    <phoneticPr fontId="1"/>
  </si>
  <si>
    <t>買い手数料</t>
    <rPh sb="0" eb="1">
      <t xml:space="preserve">カイ </t>
    </rPh>
    <rPh sb="2" eb="5">
      <t xml:space="preserve">テスウリョウ </t>
    </rPh>
    <phoneticPr fontId="1"/>
  </si>
  <si>
    <t>売った日付</t>
    <rPh sb="0" eb="1">
      <t xml:space="preserve">ウッタ </t>
    </rPh>
    <rPh sb="3" eb="5">
      <t xml:space="preserve">ヒヅケ </t>
    </rPh>
    <phoneticPr fontId="1"/>
  </si>
  <si>
    <t>売り単価</t>
    <rPh sb="0" eb="1">
      <t xml:space="preserve">ウリ </t>
    </rPh>
    <rPh sb="2" eb="4">
      <t xml:space="preserve">タンカ </t>
    </rPh>
    <phoneticPr fontId="1"/>
  </si>
  <si>
    <t>売った株数</t>
    <rPh sb="0" eb="1">
      <t xml:space="preserve">ウッタ </t>
    </rPh>
    <rPh sb="3" eb="5">
      <t xml:space="preserve">カブスウ </t>
    </rPh>
    <phoneticPr fontId="1"/>
  </si>
  <si>
    <t>利益</t>
    <rPh sb="0" eb="2">
      <t xml:space="preserve">リエキ </t>
    </rPh>
    <phoneticPr fontId="1"/>
  </si>
  <si>
    <t>買った理由</t>
    <rPh sb="0" eb="1">
      <t xml:space="preserve">カッタ </t>
    </rPh>
    <rPh sb="3" eb="5">
      <t xml:space="preserve">リユウ </t>
    </rPh>
    <phoneticPr fontId="1"/>
  </si>
  <si>
    <t>買った平均単価</t>
    <rPh sb="0" eb="1">
      <t xml:space="preserve">カッタ </t>
    </rPh>
    <rPh sb="3" eb="5">
      <t xml:space="preserve">ヘイキン </t>
    </rPh>
    <rPh sb="5" eb="7">
      <t xml:space="preserve">タンカ </t>
    </rPh>
    <phoneticPr fontId="1"/>
  </si>
  <si>
    <t>売り手数料</t>
    <rPh sb="0" eb="1">
      <t xml:space="preserve">ウリ </t>
    </rPh>
    <rPh sb="2" eb="5">
      <t xml:space="preserve">テスウリョウ </t>
    </rPh>
    <phoneticPr fontId="1"/>
  </si>
  <si>
    <t>税金</t>
    <rPh sb="0" eb="2">
      <t xml:space="preserve">ゼイキン </t>
    </rPh>
    <phoneticPr fontId="1"/>
  </si>
  <si>
    <t>$VTI</t>
    <phoneticPr fontId="1"/>
  </si>
  <si>
    <t>買い単価(ドル)</t>
    <rPh sb="0" eb="1">
      <t xml:space="preserve">カイタンカ </t>
    </rPh>
    <rPh sb="2" eb="4">
      <t xml:space="preserve">タンカ </t>
    </rPh>
    <phoneticPr fontId="1"/>
  </si>
  <si>
    <t>買った株数(ドル)</t>
    <rPh sb="0" eb="1">
      <t xml:space="preserve">カッタ </t>
    </rPh>
    <rPh sb="3" eb="5">
      <t xml:space="preserve">カブスウ </t>
    </rPh>
    <phoneticPr fontId="1"/>
  </si>
  <si>
    <t>$FM</t>
    <phoneticPr fontId="1"/>
  </si>
  <si>
    <t>売り合計金額</t>
    <rPh sb="0" eb="1">
      <t xml:space="preserve">ウリ </t>
    </rPh>
    <rPh sb="2" eb="4">
      <t xml:space="preserve">ゴウケイ </t>
    </rPh>
    <rPh sb="4" eb="6">
      <t xml:space="preserve">キンガク </t>
    </rPh>
    <phoneticPr fontId="1"/>
  </si>
  <si>
    <t>買い合計金額</t>
    <rPh sb="0" eb="1">
      <t xml:space="preserve">カイ </t>
    </rPh>
    <rPh sb="2" eb="4">
      <t xml:space="preserve">ゴウケイ </t>
    </rPh>
    <rPh sb="4" eb="6">
      <t xml:space="preserve">キンガク </t>
    </rPh>
    <phoneticPr fontId="1"/>
  </si>
  <si>
    <t>$TLT</t>
    <phoneticPr fontId="1"/>
  </si>
  <si>
    <t>$CRK</t>
    <phoneticPr fontId="1"/>
  </si>
  <si>
    <t>$VT</t>
    <phoneticPr fontId="1"/>
  </si>
  <si>
    <t>売った理由</t>
    <rPh sb="0" eb="1">
      <t xml:space="preserve">ウッタ </t>
    </rPh>
    <rPh sb="3" eb="5">
      <t xml:space="preserve">リユウ </t>
    </rPh>
    <phoneticPr fontId="1"/>
  </si>
  <si>
    <t>今後はソフトランディングで米国一人勝ちになると思ったから</t>
    <rPh sb="0" eb="2">
      <t xml:space="preserve">コンゴ </t>
    </rPh>
    <rPh sb="13" eb="15">
      <t xml:space="preserve">ベイコク </t>
    </rPh>
    <rPh sb="15" eb="17">
      <t xml:space="preserve">ヒトリガテ </t>
    </rPh>
    <rPh sb="17" eb="18">
      <t xml:space="preserve">カチ </t>
    </rPh>
    <rPh sb="23" eb="24">
      <t xml:space="preserve">オモッタ </t>
    </rPh>
    <phoneticPr fontId="1"/>
  </si>
  <si>
    <t>ソフトランディングで金利が下がりにくくなると思ったから（実際は数日後に下がった）</t>
    <rPh sb="10" eb="12">
      <t xml:space="preserve">キンリ </t>
    </rPh>
    <rPh sb="13" eb="14">
      <t xml:space="preserve">サガリニククナル </t>
    </rPh>
    <rPh sb="22" eb="23">
      <t xml:space="preserve">オモッタカラ </t>
    </rPh>
    <rPh sb="28" eb="30">
      <t xml:space="preserve">ジッサイ </t>
    </rPh>
    <rPh sb="31" eb="34">
      <t xml:space="preserve">スウジツゴ </t>
    </rPh>
    <rPh sb="35" eb="36">
      <t xml:space="preserve">サガッタ </t>
    </rPh>
    <phoneticPr fontId="1"/>
  </si>
  <si>
    <t>TLTの取得単価下げ</t>
    <rPh sb="4" eb="6">
      <t xml:space="preserve">シュトク </t>
    </rPh>
    <rPh sb="6" eb="8">
      <t xml:space="preserve">タンカ </t>
    </rPh>
    <rPh sb="8" eb="9">
      <t xml:space="preserve">サゲ </t>
    </rPh>
    <phoneticPr fontId="1"/>
  </si>
  <si>
    <t>当直で暇だった？</t>
    <rPh sb="0" eb="2">
      <t xml:space="preserve">トウチョク </t>
    </rPh>
    <rPh sb="3" eb="4">
      <t xml:space="preserve">ヒマ </t>
    </rPh>
    <phoneticPr fontId="1"/>
  </si>
  <si>
    <t>メディカル当直でムシャクシャ+前日より安かった</t>
    <rPh sb="5" eb="7">
      <t xml:space="preserve">トウチョク </t>
    </rPh>
    <rPh sb="15" eb="17">
      <t xml:space="preserve">ゼンジツ </t>
    </rPh>
    <rPh sb="19" eb="20">
      <t xml:space="preserve">ヤスカッタ </t>
    </rPh>
    <phoneticPr fontId="1"/>
  </si>
  <si>
    <t>TLT買い付け開始？</t>
    <rPh sb="3" eb="4">
      <t xml:space="preserve">カイツケ </t>
    </rPh>
    <rPh sb="7" eb="9">
      <t xml:space="preserve">カイシ </t>
    </rPh>
    <phoneticPr fontId="1"/>
  </si>
  <si>
    <t>買った時刻、何してた？</t>
    <rPh sb="0" eb="1">
      <t xml:space="preserve">カッタ </t>
    </rPh>
    <rPh sb="3" eb="5">
      <t xml:space="preserve">ジコク </t>
    </rPh>
    <rPh sb="6" eb="7">
      <t xml:space="preserve">ナニ </t>
    </rPh>
    <phoneticPr fontId="1"/>
  </si>
  <si>
    <t>売った時刻、何してた？</t>
    <rPh sb="0" eb="1">
      <t xml:space="preserve">ウッタ </t>
    </rPh>
    <rPh sb="3" eb="5">
      <t xml:space="preserve">ジコク </t>
    </rPh>
    <rPh sb="6" eb="7">
      <t xml:space="preserve">ナニ </t>
    </rPh>
    <phoneticPr fontId="1"/>
  </si>
  <si>
    <t>$VT(NISA)</t>
    <phoneticPr fontId="1"/>
  </si>
  <si>
    <t>21:11(成行注文)</t>
    <rPh sb="6" eb="8">
      <t xml:space="preserve">ナリユキ </t>
    </rPh>
    <rPh sb="8" eb="10">
      <t xml:space="preserve">チュウモン </t>
    </rPh>
    <phoneticPr fontId="1"/>
  </si>
  <si>
    <t>21:10(成行注文)</t>
    <rPh sb="6" eb="8">
      <t xml:space="preserve">ナリユキ </t>
    </rPh>
    <rPh sb="8" eb="10">
      <t xml:space="preserve">チュウモン </t>
    </rPh>
    <phoneticPr fontId="1"/>
  </si>
  <si>
    <t>$PG</t>
    <phoneticPr fontId="1"/>
  </si>
  <si>
    <t>21:09(成行注文)</t>
    <rPh sb="6" eb="8">
      <t xml:space="preserve">ナリユキ </t>
    </rPh>
    <rPh sb="8" eb="10">
      <t xml:space="preserve">チュウモン </t>
    </rPh>
    <phoneticPr fontId="1"/>
  </si>
  <si>
    <t>せんぽん、じっちゃまの影響</t>
    <rPh sb="11" eb="13">
      <t xml:space="preserve">エイキョウ </t>
    </rPh>
    <phoneticPr fontId="1"/>
  </si>
  <si>
    <t>せんぽん、じっちゃまの影響。エネルギー勉強</t>
    <rPh sb="5" eb="7">
      <t>ジッチャマノ</t>
    </rPh>
    <rPh sb="11" eb="12">
      <t xml:space="preserve">エイキョウ </t>
    </rPh>
    <rPh sb="19" eb="21">
      <t xml:space="preserve">ベンキョウ </t>
    </rPh>
    <phoneticPr fontId="1"/>
  </si>
  <si>
    <t>何か買わないと、金利下げ期待による市場の上昇を捉えられないと思ったから</t>
    <rPh sb="0" eb="1">
      <t xml:space="preserve">ナニモ </t>
    </rPh>
    <rPh sb="2" eb="3">
      <t xml:space="preserve">カワナイ </t>
    </rPh>
    <rPh sb="8" eb="10">
      <t xml:space="preserve">キンリ </t>
    </rPh>
    <rPh sb="12" eb="14">
      <t xml:space="preserve">キタイ </t>
    </rPh>
    <rPh sb="17" eb="19">
      <t xml:space="preserve">シジョウ </t>
    </rPh>
    <rPh sb="20" eb="22">
      <t xml:space="preserve">ジョウショウ </t>
    </rPh>
    <rPh sb="23" eb="24">
      <t xml:space="preserve">トラエラレナイ </t>
    </rPh>
    <rPh sb="30" eb="31">
      <t xml:space="preserve">オモッタ </t>
    </rPh>
    <phoneticPr fontId="1"/>
  </si>
  <si>
    <t>$FM(NISA)</t>
    <phoneticPr fontId="1"/>
  </si>
  <si>
    <t>FM買い合計</t>
    <rPh sb="2" eb="3">
      <t xml:space="preserve">カイ </t>
    </rPh>
    <rPh sb="4" eb="6">
      <t xml:space="preserve">ゴウケイ </t>
    </rPh>
    <phoneticPr fontId="1"/>
  </si>
  <si>
    <t>FM売り合計</t>
    <rPh sb="2" eb="3">
      <t xml:space="preserve">ウリ </t>
    </rPh>
    <rPh sb="4" eb="6">
      <t xml:space="preserve">ゴウケイ </t>
    </rPh>
    <phoneticPr fontId="1"/>
  </si>
  <si>
    <t>CRK買い</t>
    <rPh sb="3" eb="4">
      <t xml:space="preserve">カイ </t>
    </rPh>
    <phoneticPr fontId="1"/>
  </si>
  <si>
    <t>FM損益</t>
    <phoneticPr fontId="1"/>
  </si>
  <si>
    <t>CRK売り</t>
    <rPh sb="3" eb="4">
      <t xml:space="preserve">ウリ </t>
    </rPh>
    <phoneticPr fontId="1"/>
  </si>
  <si>
    <t>CRK損益</t>
    <rPh sb="3" eb="5">
      <t xml:space="preserve">ソンエキ </t>
    </rPh>
    <phoneticPr fontId="1"/>
  </si>
  <si>
    <t>VT買い合計</t>
    <rPh sb="2" eb="3">
      <t xml:space="preserve">カイ </t>
    </rPh>
    <rPh sb="4" eb="6">
      <t xml:space="preserve">ゴウケイ </t>
    </rPh>
    <phoneticPr fontId="1"/>
  </si>
  <si>
    <t>VT売り合計</t>
    <rPh sb="2" eb="3">
      <t xml:space="preserve">ウリ </t>
    </rPh>
    <rPh sb="4" eb="6">
      <t xml:space="preserve">ゴウケイ </t>
    </rPh>
    <phoneticPr fontId="1"/>
  </si>
  <si>
    <t>VT損益</t>
    <rPh sb="2" eb="4">
      <t xml:space="preserve">ソンエキ </t>
    </rPh>
    <phoneticPr fontId="1"/>
  </si>
  <si>
    <t>TLT買い合計</t>
    <rPh sb="3" eb="4">
      <t xml:space="preserve">カイ </t>
    </rPh>
    <rPh sb="5" eb="7">
      <t xml:space="preserve">ゴウケイ </t>
    </rPh>
    <phoneticPr fontId="1"/>
  </si>
  <si>
    <t>TLT売り合計</t>
    <rPh sb="3" eb="4">
      <t xml:space="preserve">ウリ </t>
    </rPh>
    <rPh sb="5" eb="7">
      <t xml:space="preserve">ゴウケイ </t>
    </rPh>
    <phoneticPr fontId="1"/>
  </si>
  <si>
    <t>TLT損益</t>
    <rPh sb="3" eb="5">
      <t xml:space="preserve">ソンエキ </t>
    </rPh>
    <phoneticPr fontId="1"/>
  </si>
  <si>
    <t>全然儲かってない。笑</t>
    <rPh sb="0" eb="2">
      <t xml:space="preserve">ゼンゼン </t>
    </rPh>
    <rPh sb="2" eb="3">
      <t xml:space="preserve">モウカッテナイ </t>
    </rPh>
    <rPh sb="9" eb="10">
      <t xml:space="preserve">ワライ </t>
    </rPh>
    <phoneticPr fontId="1"/>
  </si>
  <si>
    <t>個別株を売り買いしても儲からない・・・</t>
    <rPh sb="0" eb="3">
      <t xml:space="preserve">コベツカブ </t>
    </rPh>
    <rPh sb="4" eb="5">
      <t xml:space="preserve">ウリカイ </t>
    </rPh>
    <rPh sb="11" eb="12">
      <t xml:space="preserve">モウカラナイ </t>
    </rPh>
    <phoneticPr fontId="1"/>
  </si>
  <si>
    <t>ここから税金引かれて、配当金</t>
    <rPh sb="4" eb="6">
      <t xml:space="preserve">ゼイキン </t>
    </rPh>
    <rPh sb="6" eb="7">
      <t xml:space="preserve">ヒカレテ </t>
    </rPh>
    <rPh sb="11" eb="14">
      <t xml:space="preserve">ハイトウキン </t>
    </rPh>
    <phoneticPr fontId="1"/>
  </si>
  <si>
    <t>今年2023年の個別株キャピタルゲイン</t>
    <rPh sb="0" eb="2">
      <t xml:space="preserve">コトシ </t>
    </rPh>
    <rPh sb="6" eb="7">
      <t xml:space="preserve">ネン </t>
    </rPh>
    <rPh sb="8" eb="11">
      <t xml:space="preserve">コベツカブ </t>
    </rPh>
    <phoneticPr fontId="1"/>
  </si>
  <si>
    <t>配当</t>
    <rPh sb="0" eb="2">
      <t xml:space="preserve">ハイトウ </t>
    </rPh>
    <phoneticPr fontId="1"/>
  </si>
  <si>
    <t>2月PG</t>
    <rPh sb="1" eb="2">
      <t xml:space="preserve">ガツ </t>
    </rPh>
    <phoneticPr fontId="1"/>
  </si>
  <si>
    <t>3月TLT</t>
    <rPh sb="1" eb="2">
      <t xml:space="preserve">ガツ </t>
    </rPh>
    <phoneticPr fontId="1"/>
  </si>
  <si>
    <t>3月VT</t>
    <rPh sb="1" eb="2">
      <t xml:space="preserve">ガツ </t>
    </rPh>
    <phoneticPr fontId="1"/>
  </si>
  <si>
    <t>4月TLT</t>
    <rPh sb="1" eb="2">
      <t xml:space="preserve">ガツ </t>
    </rPh>
    <phoneticPr fontId="1"/>
  </si>
  <si>
    <t>5月TLT</t>
    <rPh sb="1" eb="2">
      <t xml:space="preserve">ガツ </t>
    </rPh>
    <phoneticPr fontId="1"/>
  </si>
  <si>
    <t>5月PG</t>
    <rPh sb="1" eb="2">
      <t xml:space="preserve">ガツ </t>
    </rPh>
    <phoneticPr fontId="1"/>
  </si>
  <si>
    <t>6月TLT</t>
    <rPh sb="1" eb="2">
      <t xml:space="preserve">ガツ </t>
    </rPh>
    <phoneticPr fontId="1"/>
  </si>
  <si>
    <t>6月FM</t>
    <rPh sb="1" eb="2">
      <t xml:space="preserve">ガツ </t>
    </rPh>
    <phoneticPr fontId="1"/>
  </si>
  <si>
    <t>6月CRK</t>
    <rPh sb="1" eb="2">
      <t xml:space="preserve">ガツ </t>
    </rPh>
    <phoneticPr fontId="1"/>
  </si>
  <si>
    <t>6月VT</t>
    <rPh sb="1" eb="2">
      <t xml:space="preserve">ガツ </t>
    </rPh>
    <phoneticPr fontId="1"/>
  </si>
  <si>
    <t>8月TLT</t>
    <rPh sb="1" eb="2">
      <t xml:space="preserve">ガツ </t>
    </rPh>
    <phoneticPr fontId="1"/>
  </si>
  <si>
    <t>7月TLT</t>
    <rPh sb="1" eb="2">
      <t xml:space="preserve">ガツ </t>
    </rPh>
    <phoneticPr fontId="1"/>
  </si>
  <si>
    <t>8月PG</t>
    <rPh sb="1" eb="2">
      <t xml:space="preserve">ガツ </t>
    </rPh>
    <phoneticPr fontId="1"/>
  </si>
  <si>
    <t>9月TLT</t>
    <rPh sb="1" eb="2">
      <t xml:space="preserve">ガツ </t>
    </rPh>
    <phoneticPr fontId="1"/>
  </si>
  <si>
    <t>9月CRK</t>
    <rPh sb="1" eb="2">
      <t xml:space="preserve">ガツ </t>
    </rPh>
    <phoneticPr fontId="1"/>
  </si>
  <si>
    <t>10月TLT</t>
    <rPh sb="2" eb="3">
      <t xml:space="preserve">ガツ </t>
    </rPh>
    <phoneticPr fontId="1"/>
  </si>
  <si>
    <t>11月TLT</t>
    <rPh sb="2" eb="3">
      <t xml:space="preserve">ガツ </t>
    </rPh>
    <phoneticPr fontId="1"/>
  </si>
  <si>
    <t>12月TLT</t>
    <rPh sb="2" eb="3">
      <t xml:space="preserve">ガツ </t>
    </rPh>
    <phoneticPr fontId="1"/>
  </si>
  <si>
    <t>配当金合計(税引後)</t>
    <rPh sb="0" eb="3">
      <t xml:space="preserve">ハイトウキン </t>
    </rPh>
    <rPh sb="3" eb="5">
      <t xml:space="preserve">ゴウケイ </t>
    </rPh>
    <rPh sb="6" eb="9">
      <t xml:space="preserve">ゼイビキゴ </t>
    </rPh>
    <phoneticPr fontId="1"/>
  </si>
  <si>
    <t>最終損益</t>
    <rPh sb="0" eb="2">
      <t xml:space="preserve">サイシュウ </t>
    </rPh>
    <rPh sb="2" eb="4">
      <t xml:space="preserve">ソンエキ </t>
    </rPh>
    <phoneticPr fontId="1"/>
  </si>
  <si>
    <t xml:space="preserve">月15000円とか。笑 </t>
    <rPh sb="0" eb="1">
      <t xml:space="preserve">ツキ </t>
    </rPh>
    <rPh sb="6" eb="7">
      <t xml:space="preserve">エン </t>
    </rPh>
    <rPh sb="10" eb="11">
      <t xml:space="preserve">ワライ </t>
    </rPh>
    <phoneticPr fontId="1"/>
  </si>
  <si>
    <t>一方、配当はけっこうでかい。笑</t>
    <rPh sb="0" eb="2">
      <t xml:space="preserve">イッポウ </t>
    </rPh>
    <rPh sb="3" eb="5">
      <t xml:space="preserve">ハイトウ </t>
    </rPh>
    <rPh sb="14" eb="15">
      <t xml:space="preserve">ワライ </t>
    </rPh>
    <phoneticPr fontId="1"/>
  </si>
  <si>
    <t>騰落率</t>
    <rPh sb="0" eb="3">
      <t xml:space="preserve">トウラクリツ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</si>
</sst>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ADE-1704-BF4A-BA78-8704E3C830B1}">
  <dimension ref="C7:W94"/>
  <sheetViews>
    <sheetView tabSelected="1" zoomScale="64" workbookViewId="0">
      <selection activeCell="W63" sqref="W63"/>
    </sheetView>
  </sheetViews>
  <sheetFormatPr baseColWidth="10" defaultRowHeight="20"/>
  <cols>
    <col min="4" max="4" width="11.42578125" bestFit="1" customWidth="1"/>
    <col min="5" max="5" width="11.42578125" customWidth="1"/>
    <col min="10" max="10" width="13.140625" customWidth="1"/>
    <col min="11" max="11" width="16.42578125" customWidth="1"/>
    <col min="13" max="13" width="11.42578125" bestFit="1" customWidth="1"/>
    <col min="14" max="14" width="11.42578125" customWidth="1"/>
    <col min="20" max="20" width="20" customWidth="1"/>
  </cols>
  <sheetData>
    <row r="7" spans="3:21">
      <c r="C7" t="s">
        <v>0</v>
      </c>
      <c r="D7" t="s">
        <v>1</v>
      </c>
      <c r="E7" t="s">
        <v>27</v>
      </c>
      <c r="F7" t="s">
        <v>12</v>
      </c>
      <c r="G7" t="s">
        <v>13</v>
      </c>
      <c r="H7" t="s">
        <v>2</v>
      </c>
      <c r="I7" t="s">
        <v>16</v>
      </c>
      <c r="J7" t="s">
        <v>7</v>
      </c>
      <c r="K7" t="s">
        <v>8</v>
      </c>
      <c r="L7" t="s">
        <v>0</v>
      </c>
      <c r="M7" t="s">
        <v>3</v>
      </c>
      <c r="N7" t="s">
        <v>28</v>
      </c>
      <c r="O7" t="s">
        <v>4</v>
      </c>
      <c r="P7" t="s">
        <v>5</v>
      </c>
      <c r="Q7" t="s">
        <v>9</v>
      </c>
      <c r="R7" t="s">
        <v>15</v>
      </c>
      <c r="S7" t="s">
        <v>20</v>
      </c>
      <c r="T7" t="s">
        <v>10</v>
      </c>
      <c r="U7" t="s">
        <v>6</v>
      </c>
    </row>
    <row r="8" spans="3:21">
      <c r="C8" t="s">
        <v>11</v>
      </c>
      <c r="D8" s="1">
        <v>45279</v>
      </c>
      <c r="E8" s="1"/>
      <c r="F8">
        <v>236.33</v>
      </c>
      <c r="G8">
        <v>25</v>
      </c>
      <c r="H8">
        <v>0</v>
      </c>
      <c r="I8">
        <f>F8*G8+H8</f>
        <v>5908.25</v>
      </c>
      <c r="J8" t="s">
        <v>36</v>
      </c>
      <c r="K8">
        <v>236.33</v>
      </c>
    </row>
    <row r="9" spans="3:21">
      <c r="C9" t="s">
        <v>11</v>
      </c>
      <c r="D9" s="1">
        <v>45278</v>
      </c>
      <c r="E9" s="1"/>
      <c r="F9">
        <v>236.03</v>
      </c>
      <c r="G9">
        <v>25</v>
      </c>
      <c r="H9">
        <v>0</v>
      </c>
      <c r="I9">
        <f t="shared" ref="I9:I18" si="0">F9*G9+H9</f>
        <v>5900.75</v>
      </c>
      <c r="J9" t="s">
        <v>36</v>
      </c>
      <c r="K9">
        <v>236.03</v>
      </c>
    </row>
    <row r="10" spans="3:21">
      <c r="I10">
        <f t="shared" si="0"/>
        <v>0</v>
      </c>
      <c r="L10" t="s">
        <v>14</v>
      </c>
      <c r="M10" s="1">
        <v>45274</v>
      </c>
      <c r="N10" s="1"/>
      <c r="O10">
        <v>26.425000000000001</v>
      </c>
      <c r="P10">
        <v>338</v>
      </c>
      <c r="Q10">
        <v>22</v>
      </c>
      <c r="R10">
        <f>O10*P10-Q10</f>
        <v>8909.65</v>
      </c>
      <c r="S10" t="s">
        <v>21</v>
      </c>
    </row>
    <row r="11" spans="3:21">
      <c r="I11">
        <f t="shared" si="0"/>
        <v>0</v>
      </c>
      <c r="L11" t="s">
        <v>14</v>
      </c>
      <c r="M11" s="1">
        <v>45274</v>
      </c>
      <c r="N11" s="1"/>
      <c r="O11">
        <v>26.425000000000001</v>
      </c>
      <c r="P11">
        <v>8</v>
      </c>
      <c r="Q11">
        <v>1.04</v>
      </c>
      <c r="R11">
        <f>O11*P11-Q11</f>
        <v>210.36</v>
      </c>
      <c r="S11" t="s">
        <v>21</v>
      </c>
    </row>
    <row r="12" spans="3:21">
      <c r="I12">
        <f t="shared" si="0"/>
        <v>0</v>
      </c>
      <c r="L12" t="s">
        <v>17</v>
      </c>
      <c r="M12" s="1">
        <v>45268</v>
      </c>
      <c r="N12" s="1"/>
      <c r="O12">
        <v>94.415000000000006</v>
      </c>
      <c r="P12">
        <v>239</v>
      </c>
      <c r="Q12">
        <v>22</v>
      </c>
      <c r="R12">
        <f>O12*P12-Q12</f>
        <v>22543.185000000001</v>
      </c>
      <c r="S12" t="s">
        <v>22</v>
      </c>
    </row>
    <row r="13" spans="3:21">
      <c r="I13">
        <f t="shared" si="0"/>
        <v>0</v>
      </c>
      <c r="L13" t="s">
        <v>18</v>
      </c>
      <c r="M13" s="1">
        <v>45216</v>
      </c>
      <c r="N13" s="1"/>
      <c r="O13">
        <v>12.682</v>
      </c>
      <c r="P13">
        <v>10</v>
      </c>
      <c r="Q13">
        <v>0.62</v>
      </c>
      <c r="R13">
        <f>O13*P13-Q13</f>
        <v>126.2</v>
      </c>
    </row>
    <row r="14" spans="3:21">
      <c r="C14" t="s">
        <v>19</v>
      </c>
      <c r="D14" s="1">
        <v>45215</v>
      </c>
      <c r="E14" s="1"/>
      <c r="F14">
        <v>93.5</v>
      </c>
      <c r="G14">
        <v>10</v>
      </c>
      <c r="H14">
        <v>0</v>
      </c>
      <c r="I14">
        <f t="shared" si="0"/>
        <v>935</v>
      </c>
      <c r="R14">
        <f t="shared" ref="R14:R27" si="1">O14*P14-Q14</f>
        <v>0</v>
      </c>
    </row>
    <row r="15" spans="3:21">
      <c r="C15" t="s">
        <v>17</v>
      </c>
      <c r="D15" s="1">
        <v>45210</v>
      </c>
      <c r="E15" s="1"/>
      <c r="F15">
        <v>87.784999999999997</v>
      </c>
      <c r="G15">
        <v>10</v>
      </c>
      <c r="H15">
        <v>4.34</v>
      </c>
      <c r="I15">
        <f t="shared" si="0"/>
        <v>882.18999999999994</v>
      </c>
      <c r="J15" t="s">
        <v>23</v>
      </c>
      <c r="R15">
        <f t="shared" si="1"/>
        <v>0</v>
      </c>
    </row>
    <row r="16" spans="3:21">
      <c r="C16" t="s">
        <v>17</v>
      </c>
      <c r="D16" s="1">
        <v>45210</v>
      </c>
      <c r="E16" s="1"/>
      <c r="F16">
        <v>87.834999999999994</v>
      </c>
      <c r="G16">
        <v>10</v>
      </c>
      <c r="H16">
        <v>4.34</v>
      </c>
      <c r="I16">
        <f t="shared" si="0"/>
        <v>882.68999999999994</v>
      </c>
      <c r="J16" t="s">
        <v>23</v>
      </c>
      <c r="R16">
        <f t="shared" si="1"/>
        <v>0</v>
      </c>
    </row>
    <row r="17" spans="3:18">
      <c r="C17" t="s">
        <v>17</v>
      </c>
      <c r="D17" s="1">
        <v>45204</v>
      </c>
      <c r="E17" s="1"/>
      <c r="F17">
        <v>86.09</v>
      </c>
      <c r="G17">
        <v>10</v>
      </c>
      <c r="H17">
        <v>4.26</v>
      </c>
      <c r="I17">
        <f t="shared" si="0"/>
        <v>865.16000000000008</v>
      </c>
      <c r="J17" t="s">
        <v>23</v>
      </c>
      <c r="R17">
        <f t="shared" si="1"/>
        <v>0</v>
      </c>
    </row>
    <row r="18" spans="3:18">
      <c r="C18" t="s">
        <v>17</v>
      </c>
      <c r="D18" s="1">
        <v>45198</v>
      </c>
      <c r="E18" s="1"/>
      <c r="F18">
        <v>89.3</v>
      </c>
      <c r="G18">
        <v>5</v>
      </c>
      <c r="H18">
        <v>2.21</v>
      </c>
      <c r="I18">
        <f t="shared" si="0"/>
        <v>448.71</v>
      </c>
      <c r="J18" t="s">
        <v>23</v>
      </c>
      <c r="R18">
        <f t="shared" si="1"/>
        <v>0</v>
      </c>
    </row>
    <row r="19" spans="3:18">
      <c r="C19" t="s">
        <v>17</v>
      </c>
      <c r="D19" s="1">
        <v>45190</v>
      </c>
      <c r="E19" s="1"/>
      <c r="F19">
        <v>91.218800000000002</v>
      </c>
      <c r="G19">
        <v>40</v>
      </c>
      <c r="H19">
        <v>16.420000000000002</v>
      </c>
      <c r="I19">
        <f>F19*G19+H19*1.1</f>
        <v>3666.8139999999999</v>
      </c>
      <c r="J19" t="s">
        <v>24</v>
      </c>
      <c r="R19">
        <f t="shared" si="1"/>
        <v>0</v>
      </c>
    </row>
    <row r="20" spans="3:18">
      <c r="C20" t="s">
        <v>17</v>
      </c>
      <c r="D20" s="1">
        <v>45184</v>
      </c>
      <c r="E20" s="1"/>
      <c r="F20">
        <v>93.224999999999994</v>
      </c>
      <c r="G20">
        <v>40</v>
      </c>
      <c r="H20">
        <v>16.78</v>
      </c>
      <c r="I20">
        <f>F20*G20+H20*1.1</f>
        <v>3747.4580000000001</v>
      </c>
      <c r="J20" t="s">
        <v>25</v>
      </c>
      <c r="R20">
        <f t="shared" si="1"/>
        <v>0</v>
      </c>
    </row>
    <row r="21" spans="3:18">
      <c r="C21" t="s">
        <v>17</v>
      </c>
      <c r="D21" s="1">
        <v>45183</v>
      </c>
      <c r="E21" s="1"/>
      <c r="F21">
        <v>93.94</v>
      </c>
      <c r="G21">
        <v>40</v>
      </c>
      <c r="H21">
        <v>16.91</v>
      </c>
      <c r="I21">
        <f>F21*G21+H21*1.1</f>
        <v>3776.201</v>
      </c>
      <c r="R21">
        <f t="shared" si="1"/>
        <v>0</v>
      </c>
    </row>
    <row r="22" spans="3:18">
      <c r="C22" t="s">
        <v>17</v>
      </c>
      <c r="D22" s="1">
        <v>45142</v>
      </c>
      <c r="E22" s="2">
        <v>0.96111111111111114</v>
      </c>
      <c r="F22">
        <v>95.644999999999996</v>
      </c>
      <c r="G22">
        <v>20</v>
      </c>
      <c r="H22">
        <v>8.6</v>
      </c>
      <c r="I22">
        <f>F22*G22+H22*1.1</f>
        <v>1922.36</v>
      </c>
      <c r="J22" t="s">
        <v>26</v>
      </c>
      <c r="R22">
        <f t="shared" si="1"/>
        <v>0</v>
      </c>
    </row>
    <row r="23" spans="3:18">
      <c r="I23">
        <f t="shared" ref="I23:I55" si="2">F23*G23+H23*1.1</f>
        <v>0</v>
      </c>
      <c r="L23" t="s">
        <v>19</v>
      </c>
      <c r="M23" s="1">
        <v>45142</v>
      </c>
      <c r="N23" s="2">
        <v>0.9458333333333333</v>
      </c>
      <c r="O23">
        <v>98.674999999999997</v>
      </c>
      <c r="P23">
        <v>75</v>
      </c>
      <c r="Q23">
        <v>22</v>
      </c>
      <c r="R23">
        <f t="shared" si="1"/>
        <v>7378.625</v>
      </c>
    </row>
    <row r="24" spans="3:18">
      <c r="I24">
        <f t="shared" si="2"/>
        <v>0</v>
      </c>
      <c r="L24" t="s">
        <v>29</v>
      </c>
      <c r="M24" s="1">
        <v>45138</v>
      </c>
      <c r="N24" s="2" t="s">
        <v>30</v>
      </c>
      <c r="O24">
        <v>100.5</v>
      </c>
      <c r="P24">
        <v>1</v>
      </c>
      <c r="Q24">
        <v>0.49</v>
      </c>
      <c r="R24">
        <f t="shared" si="1"/>
        <v>100.01</v>
      </c>
    </row>
    <row r="25" spans="3:18">
      <c r="I25">
        <f t="shared" si="2"/>
        <v>0</v>
      </c>
      <c r="L25" t="s">
        <v>19</v>
      </c>
      <c r="M25" s="1">
        <v>45138</v>
      </c>
      <c r="N25" t="s">
        <v>31</v>
      </c>
      <c r="O25">
        <v>100.5</v>
      </c>
      <c r="P25">
        <v>74</v>
      </c>
      <c r="Q25">
        <v>22</v>
      </c>
      <c r="R25">
        <f t="shared" si="1"/>
        <v>7415</v>
      </c>
    </row>
    <row r="26" spans="3:18">
      <c r="I26">
        <f t="shared" si="2"/>
        <v>0</v>
      </c>
      <c r="L26" t="s">
        <v>32</v>
      </c>
      <c r="M26" s="1">
        <v>45138</v>
      </c>
      <c r="N26" s="2" t="s">
        <v>33</v>
      </c>
      <c r="O26">
        <v>156.51</v>
      </c>
      <c r="P26">
        <v>22</v>
      </c>
      <c r="Q26">
        <v>17.04</v>
      </c>
      <c r="R26">
        <f t="shared" si="1"/>
        <v>3426.18</v>
      </c>
    </row>
    <row r="27" spans="3:18">
      <c r="C27" t="s">
        <v>17</v>
      </c>
      <c r="D27" s="1">
        <v>45114</v>
      </c>
      <c r="E27" s="2">
        <v>0.97569444444444453</v>
      </c>
      <c r="F27">
        <v>99.375</v>
      </c>
      <c r="G27">
        <v>2</v>
      </c>
      <c r="H27">
        <v>0.9</v>
      </c>
      <c r="I27">
        <f t="shared" si="2"/>
        <v>199.74</v>
      </c>
      <c r="R27">
        <f t="shared" si="1"/>
        <v>0</v>
      </c>
    </row>
    <row r="28" spans="3:18">
      <c r="C28" t="s">
        <v>18</v>
      </c>
      <c r="D28" s="1">
        <v>45055</v>
      </c>
      <c r="E28" s="2">
        <v>0.94097222222222221</v>
      </c>
      <c r="F28">
        <v>9.75</v>
      </c>
      <c r="G28">
        <v>1</v>
      </c>
      <c r="H28">
        <v>0.04</v>
      </c>
      <c r="I28">
        <f t="shared" si="2"/>
        <v>9.7940000000000005</v>
      </c>
      <c r="J28" t="s">
        <v>35</v>
      </c>
      <c r="R28">
        <f t="shared" ref="R28:R51" si="3">O28*P28-Q28</f>
        <v>0</v>
      </c>
    </row>
    <row r="29" spans="3:18">
      <c r="C29" t="s">
        <v>18</v>
      </c>
      <c r="D29" s="1">
        <v>45042</v>
      </c>
      <c r="E29" s="2">
        <v>0.95000000000000007</v>
      </c>
      <c r="F29">
        <v>10.84</v>
      </c>
      <c r="G29">
        <v>9</v>
      </c>
      <c r="H29">
        <v>0.44</v>
      </c>
      <c r="I29">
        <f t="shared" si="2"/>
        <v>98.043999999999997</v>
      </c>
      <c r="J29" t="s">
        <v>34</v>
      </c>
      <c r="R29">
        <f t="shared" si="3"/>
        <v>0</v>
      </c>
    </row>
    <row r="30" spans="3:18">
      <c r="C30" t="s">
        <v>19</v>
      </c>
      <c r="D30" s="1">
        <v>44995</v>
      </c>
      <c r="E30" s="2">
        <v>0.98125000000000007</v>
      </c>
      <c r="F30">
        <v>88.878</v>
      </c>
      <c r="G30">
        <v>7</v>
      </c>
      <c r="H30">
        <v>0</v>
      </c>
      <c r="I30">
        <f t="shared" si="2"/>
        <v>622.14599999999996</v>
      </c>
      <c r="R30">
        <f t="shared" si="3"/>
        <v>0</v>
      </c>
    </row>
    <row r="31" spans="3:18">
      <c r="C31" t="s">
        <v>19</v>
      </c>
      <c r="D31" s="1">
        <v>44995</v>
      </c>
      <c r="E31" s="2">
        <v>0.22500000000000001</v>
      </c>
      <c r="F31">
        <v>89</v>
      </c>
      <c r="G31">
        <v>7</v>
      </c>
      <c r="H31">
        <v>0</v>
      </c>
      <c r="I31">
        <f t="shared" si="2"/>
        <v>623</v>
      </c>
      <c r="R31">
        <f t="shared" si="3"/>
        <v>0</v>
      </c>
    </row>
    <row r="32" spans="3:18">
      <c r="C32" t="s">
        <v>17</v>
      </c>
      <c r="D32" s="1">
        <v>44988</v>
      </c>
      <c r="E32" s="2">
        <v>2.361111111111111E-2</v>
      </c>
      <c r="F32">
        <v>99.245000000000005</v>
      </c>
      <c r="G32">
        <v>12</v>
      </c>
      <c r="H32">
        <v>5.36</v>
      </c>
      <c r="I32">
        <f t="shared" si="2"/>
        <v>1196.836</v>
      </c>
      <c r="R32">
        <f t="shared" si="3"/>
        <v>0</v>
      </c>
    </row>
    <row r="33" spans="3:18">
      <c r="C33" t="s">
        <v>17</v>
      </c>
      <c r="D33" s="1">
        <v>44987</v>
      </c>
      <c r="E33" s="2">
        <v>1.1111111111111112E-2</v>
      </c>
      <c r="F33">
        <v>100.32</v>
      </c>
      <c r="G33">
        <v>25</v>
      </c>
      <c r="H33">
        <v>11.29</v>
      </c>
      <c r="I33">
        <f t="shared" si="2"/>
        <v>2520.4189999999999</v>
      </c>
      <c r="R33">
        <f t="shared" si="3"/>
        <v>0</v>
      </c>
    </row>
    <row r="34" spans="3:18">
      <c r="C34" t="s">
        <v>19</v>
      </c>
      <c r="D34" s="1">
        <v>44985</v>
      </c>
      <c r="E34" s="2">
        <v>0.98333333333333339</v>
      </c>
      <c r="F34">
        <v>89.965000000000003</v>
      </c>
      <c r="G34">
        <v>15</v>
      </c>
      <c r="H34">
        <v>0</v>
      </c>
      <c r="I34">
        <f t="shared" si="2"/>
        <v>1349.4750000000001</v>
      </c>
      <c r="R34">
        <f t="shared" si="3"/>
        <v>0</v>
      </c>
    </row>
    <row r="35" spans="3:18">
      <c r="C35" t="s">
        <v>19</v>
      </c>
      <c r="D35" s="1">
        <v>44985</v>
      </c>
      <c r="E35" s="2">
        <v>0.98125000000000007</v>
      </c>
      <c r="F35">
        <v>89.96</v>
      </c>
      <c r="G35">
        <v>20</v>
      </c>
      <c r="H35">
        <v>0</v>
      </c>
      <c r="I35">
        <f t="shared" si="2"/>
        <v>1799.1999999999998</v>
      </c>
      <c r="R35">
        <f t="shared" si="3"/>
        <v>0</v>
      </c>
    </row>
    <row r="36" spans="3:18">
      <c r="C36" t="s">
        <v>17</v>
      </c>
      <c r="D36" s="1">
        <v>44985</v>
      </c>
      <c r="E36" s="2">
        <v>0.97777777777777775</v>
      </c>
      <c r="F36">
        <v>100.55</v>
      </c>
      <c r="G36">
        <v>25</v>
      </c>
      <c r="H36">
        <v>11.31</v>
      </c>
      <c r="I36">
        <f t="shared" si="2"/>
        <v>2526.1909999999998</v>
      </c>
      <c r="R36">
        <f t="shared" si="3"/>
        <v>0</v>
      </c>
    </row>
    <row r="37" spans="3:18">
      <c r="C37" t="s">
        <v>19</v>
      </c>
      <c r="D37" s="1">
        <v>44985</v>
      </c>
      <c r="E37" s="2">
        <v>0.24027777777777778</v>
      </c>
      <c r="F37">
        <v>90.174999999999997</v>
      </c>
      <c r="G37">
        <v>20</v>
      </c>
      <c r="H37">
        <v>0</v>
      </c>
      <c r="I37">
        <f t="shared" si="2"/>
        <v>1803.5</v>
      </c>
      <c r="R37">
        <f t="shared" si="3"/>
        <v>0</v>
      </c>
    </row>
    <row r="38" spans="3:18">
      <c r="C38" t="s">
        <v>19</v>
      </c>
      <c r="D38" s="1">
        <v>44985</v>
      </c>
      <c r="E38" s="2">
        <v>9.0277777777777787E-3</v>
      </c>
      <c r="F38">
        <v>90.71</v>
      </c>
      <c r="G38">
        <v>20</v>
      </c>
      <c r="H38">
        <v>0</v>
      </c>
      <c r="I38">
        <f t="shared" si="2"/>
        <v>1814.1999999999998</v>
      </c>
      <c r="R38">
        <f t="shared" si="3"/>
        <v>0</v>
      </c>
    </row>
    <row r="39" spans="3:18">
      <c r="C39" t="s">
        <v>19</v>
      </c>
      <c r="D39" s="1">
        <v>44982</v>
      </c>
      <c r="E39" s="2">
        <v>0.24930555555555556</v>
      </c>
      <c r="F39">
        <v>89.71</v>
      </c>
      <c r="G39">
        <v>20</v>
      </c>
      <c r="H39">
        <v>0</v>
      </c>
      <c r="I39">
        <f t="shared" si="2"/>
        <v>1794.1999999999998</v>
      </c>
      <c r="R39">
        <f t="shared" si="3"/>
        <v>0</v>
      </c>
    </row>
    <row r="40" spans="3:18">
      <c r="C40" t="s">
        <v>19</v>
      </c>
      <c r="D40" s="1">
        <v>44982</v>
      </c>
      <c r="E40" s="2">
        <v>0.24861111111111112</v>
      </c>
      <c r="F40">
        <v>89.7</v>
      </c>
      <c r="G40">
        <v>20</v>
      </c>
      <c r="H40">
        <v>0</v>
      </c>
      <c r="I40">
        <f t="shared" si="2"/>
        <v>1794</v>
      </c>
      <c r="R40">
        <f t="shared" si="3"/>
        <v>0</v>
      </c>
    </row>
    <row r="41" spans="3:18">
      <c r="C41" t="s">
        <v>19</v>
      </c>
      <c r="D41" s="1">
        <v>44981</v>
      </c>
      <c r="E41" s="2">
        <v>0.99375000000000002</v>
      </c>
      <c r="F41">
        <v>89.328000000000003</v>
      </c>
      <c r="G41">
        <v>20</v>
      </c>
      <c r="H41">
        <v>0</v>
      </c>
      <c r="I41">
        <f t="shared" si="2"/>
        <v>1786.56</v>
      </c>
      <c r="R41">
        <f t="shared" si="3"/>
        <v>0</v>
      </c>
    </row>
    <row r="42" spans="3:18">
      <c r="C42" t="s">
        <v>29</v>
      </c>
      <c r="D42" s="1">
        <v>44981</v>
      </c>
      <c r="E42" s="2">
        <v>0.99305555555555547</v>
      </c>
      <c r="F42">
        <v>89.355000000000004</v>
      </c>
      <c r="G42">
        <v>1</v>
      </c>
      <c r="H42">
        <v>0</v>
      </c>
      <c r="I42">
        <f t="shared" si="2"/>
        <v>89.355000000000004</v>
      </c>
      <c r="R42">
        <f t="shared" si="3"/>
        <v>0</v>
      </c>
    </row>
    <row r="43" spans="3:18">
      <c r="I43">
        <f t="shared" si="2"/>
        <v>0</v>
      </c>
      <c r="L43" t="s">
        <v>11</v>
      </c>
      <c r="M43" s="1">
        <v>44961</v>
      </c>
      <c r="N43" s="2">
        <v>2.9166666666666664E-2</v>
      </c>
      <c r="O43">
        <v>210</v>
      </c>
      <c r="P43">
        <v>43</v>
      </c>
      <c r="Q43">
        <v>22</v>
      </c>
      <c r="R43">
        <f t="shared" si="3"/>
        <v>9008</v>
      </c>
    </row>
    <row r="44" spans="3:18">
      <c r="I44">
        <f t="shared" si="2"/>
        <v>0</v>
      </c>
      <c r="L44" t="s">
        <v>11</v>
      </c>
      <c r="M44" s="1">
        <v>44961</v>
      </c>
      <c r="N44" s="2">
        <v>1.3194444444444444E-2</v>
      </c>
      <c r="O44">
        <v>209.01349999999999</v>
      </c>
      <c r="P44">
        <v>44</v>
      </c>
      <c r="Q44">
        <v>22</v>
      </c>
      <c r="R44">
        <f t="shared" si="3"/>
        <v>9174.5939999999991</v>
      </c>
    </row>
    <row r="45" spans="3:18">
      <c r="C45" t="s">
        <v>37</v>
      </c>
      <c r="D45" s="1">
        <v>44959</v>
      </c>
      <c r="E45" s="2">
        <v>0.98958333333333337</v>
      </c>
      <c r="F45">
        <v>26.58</v>
      </c>
      <c r="G45">
        <v>58</v>
      </c>
      <c r="H45">
        <v>0</v>
      </c>
      <c r="I45">
        <f t="shared" si="2"/>
        <v>1541.6399999999999</v>
      </c>
      <c r="R45">
        <f t="shared" si="3"/>
        <v>0</v>
      </c>
    </row>
    <row r="46" spans="3:18">
      <c r="I46">
        <f t="shared" si="2"/>
        <v>0</v>
      </c>
      <c r="L46" t="s">
        <v>11</v>
      </c>
      <c r="M46" s="1">
        <v>44959</v>
      </c>
      <c r="N46" s="2">
        <v>0.90555555555555556</v>
      </c>
      <c r="O46">
        <v>209</v>
      </c>
      <c r="P46">
        <v>12</v>
      </c>
      <c r="Q46">
        <v>12.41</v>
      </c>
      <c r="R46">
        <f t="shared" si="3"/>
        <v>2495.59</v>
      </c>
    </row>
    <row r="47" spans="3:18">
      <c r="C47" t="s">
        <v>37</v>
      </c>
      <c r="D47" s="1">
        <v>44956</v>
      </c>
      <c r="E47" s="2">
        <v>0.98541666666666661</v>
      </c>
      <c r="F47">
        <v>26.377300000000002</v>
      </c>
      <c r="G47">
        <v>40</v>
      </c>
      <c r="H47">
        <v>0</v>
      </c>
      <c r="I47">
        <f t="shared" si="2"/>
        <v>1055.0920000000001</v>
      </c>
      <c r="R47">
        <f t="shared" si="3"/>
        <v>0</v>
      </c>
    </row>
    <row r="48" spans="3:18">
      <c r="C48" t="s">
        <v>37</v>
      </c>
      <c r="D48" s="1">
        <v>44951</v>
      </c>
      <c r="E48" s="2">
        <v>0.98472222222222217</v>
      </c>
      <c r="F48">
        <v>26.99</v>
      </c>
      <c r="G48">
        <v>80</v>
      </c>
      <c r="H48">
        <v>0</v>
      </c>
      <c r="I48">
        <f t="shared" si="2"/>
        <v>2159.1999999999998</v>
      </c>
      <c r="R48">
        <f t="shared" si="3"/>
        <v>0</v>
      </c>
    </row>
    <row r="49" spans="3:22">
      <c r="C49" t="s">
        <v>37</v>
      </c>
      <c r="D49" s="1">
        <v>44951</v>
      </c>
      <c r="E49" s="2">
        <v>9.0277777777777787E-3</v>
      </c>
      <c r="F49">
        <v>26.979500000000002</v>
      </c>
      <c r="G49">
        <v>80</v>
      </c>
      <c r="H49">
        <v>0</v>
      </c>
      <c r="I49">
        <f t="shared" si="2"/>
        <v>2158.36</v>
      </c>
      <c r="R49">
        <f t="shared" si="3"/>
        <v>0</v>
      </c>
    </row>
    <row r="50" spans="3:22">
      <c r="C50" t="s">
        <v>37</v>
      </c>
      <c r="D50" s="1">
        <v>44950</v>
      </c>
      <c r="E50" s="2">
        <v>0.98611111111111116</v>
      </c>
      <c r="F50">
        <v>26.959299999999999</v>
      </c>
      <c r="G50">
        <v>80</v>
      </c>
      <c r="H50">
        <v>0</v>
      </c>
      <c r="I50">
        <f t="shared" si="2"/>
        <v>2156.7439999999997</v>
      </c>
      <c r="R50">
        <f t="shared" si="3"/>
        <v>0</v>
      </c>
    </row>
    <row r="51" spans="3:22">
      <c r="I51">
        <f t="shared" si="2"/>
        <v>0</v>
      </c>
      <c r="L51" t="s">
        <v>11</v>
      </c>
      <c r="M51" s="1">
        <v>44950</v>
      </c>
      <c r="N51" s="2">
        <v>0.98333333333333339</v>
      </c>
      <c r="O51">
        <v>200.2876</v>
      </c>
      <c r="P51">
        <v>45</v>
      </c>
      <c r="Q51">
        <v>22</v>
      </c>
      <c r="R51">
        <f t="shared" si="3"/>
        <v>8990.9419999999991</v>
      </c>
    </row>
    <row r="52" spans="3:22">
      <c r="C52" t="s">
        <v>14</v>
      </c>
      <c r="D52" s="1">
        <v>44932</v>
      </c>
      <c r="E52" s="2">
        <v>1.7361111111111112E-2</v>
      </c>
      <c r="F52">
        <v>25.97</v>
      </c>
      <c r="G52">
        <v>8</v>
      </c>
      <c r="H52">
        <v>0.93</v>
      </c>
      <c r="I52">
        <f t="shared" si="2"/>
        <v>208.78299999999999</v>
      </c>
    </row>
    <row r="53" spans="3:22">
      <c r="I53">
        <f t="shared" si="2"/>
        <v>0</v>
      </c>
    </row>
    <row r="54" spans="3:22">
      <c r="I54">
        <f t="shared" si="2"/>
        <v>0</v>
      </c>
    </row>
    <row r="55" spans="3:22">
      <c r="I55">
        <f t="shared" si="2"/>
        <v>0</v>
      </c>
    </row>
    <row r="60" spans="3:22">
      <c r="V60" t="s">
        <v>77</v>
      </c>
    </row>
    <row r="61" spans="3:22">
      <c r="H61" t="s">
        <v>38</v>
      </c>
      <c r="I61">
        <f>SUM(I45:I52)</f>
        <v>9279.8189999999995</v>
      </c>
      <c r="Q61" t="s">
        <v>39</v>
      </c>
      <c r="R61">
        <f>SUM(R10:R11)</f>
        <v>9120.01</v>
      </c>
      <c r="T61" t="s">
        <v>41</v>
      </c>
      <c r="U61">
        <f>R61-I61</f>
        <v>-159.80899999999929</v>
      </c>
      <c r="V61">
        <f>100*U61/I61</f>
        <v>-1.7221133300121403</v>
      </c>
    </row>
    <row r="62" spans="3:22">
      <c r="H62" t="s">
        <v>40</v>
      </c>
      <c r="I62">
        <f>SUM(I28:I29)</f>
        <v>107.83799999999999</v>
      </c>
      <c r="Q62" t="s">
        <v>42</v>
      </c>
      <c r="R62">
        <v>126.2</v>
      </c>
      <c r="T62" t="s">
        <v>43</v>
      </c>
      <c r="U62">
        <f>R62-I62</f>
        <v>18.362000000000009</v>
      </c>
      <c r="V62">
        <f>100*U62/I62</f>
        <v>17.027392941263756</v>
      </c>
    </row>
    <row r="63" spans="3:22">
      <c r="H63" t="s">
        <v>44</v>
      </c>
      <c r="I63">
        <f>SUM(I30,I31,I34,I35,I37,I38,I39,I40,I41,I42)</f>
        <v>13475.635999999999</v>
      </c>
      <c r="Q63" t="s">
        <v>45</v>
      </c>
      <c r="R63">
        <f>SUM(R23:R25)</f>
        <v>14893.635</v>
      </c>
      <c r="T63" t="s">
        <v>46</v>
      </c>
      <c r="U63">
        <f>R63-I63</f>
        <v>1417.9990000000016</v>
      </c>
      <c r="V63">
        <f>100*U63/I63</f>
        <v>10.522687018260228</v>
      </c>
    </row>
    <row r="64" spans="3:22">
      <c r="H64" t="s">
        <v>47</v>
      </c>
      <c r="I64">
        <f>SUM(E66:E77)</f>
        <v>22634.769</v>
      </c>
      <c r="Q64" t="s">
        <v>48</v>
      </c>
      <c r="R64">
        <v>22453.185000000001</v>
      </c>
      <c r="T64" t="s">
        <v>49</v>
      </c>
      <c r="U64">
        <f>R64-I64</f>
        <v>-181.58399999999892</v>
      </c>
      <c r="V64">
        <f>100*U64/I64</f>
        <v>-0.80223482731367357</v>
      </c>
    </row>
    <row r="66" spans="5:23">
      <c r="E66">
        <v>882.18999999999994</v>
      </c>
      <c r="T66" t="s">
        <v>53</v>
      </c>
      <c r="U66">
        <f>SUM(U61:U64)</f>
        <v>1094.9680000000035</v>
      </c>
      <c r="V66" t="s">
        <v>52</v>
      </c>
    </row>
    <row r="67" spans="5:23">
      <c r="E67">
        <v>882.68999999999994</v>
      </c>
      <c r="T67" t="s">
        <v>54</v>
      </c>
      <c r="U67">
        <v>514.16</v>
      </c>
    </row>
    <row r="68" spans="5:23">
      <c r="E68">
        <v>865.16000000000008</v>
      </c>
      <c r="T68" t="s">
        <v>74</v>
      </c>
      <c r="U68">
        <f>U66*0.8+U67</f>
        <v>1390.1344000000026</v>
      </c>
    </row>
    <row r="69" spans="5:23">
      <c r="E69">
        <v>448.71</v>
      </c>
      <c r="U69" t="s">
        <v>50</v>
      </c>
      <c r="W69" t="s">
        <v>75</v>
      </c>
    </row>
    <row r="70" spans="5:23">
      <c r="E70">
        <v>3666.8139999999999</v>
      </c>
      <c r="U70" t="s">
        <v>51</v>
      </c>
    </row>
    <row r="71" spans="5:23">
      <c r="E71">
        <v>3747.4580000000001</v>
      </c>
      <c r="U71" t="s">
        <v>76</v>
      </c>
    </row>
    <row r="72" spans="5:23">
      <c r="E72">
        <v>3776.201</v>
      </c>
    </row>
    <row r="73" spans="5:23">
      <c r="E73">
        <v>1922.36</v>
      </c>
    </row>
    <row r="74" spans="5:23">
      <c r="E74">
        <v>199.74</v>
      </c>
      <c r="R74" t="s">
        <v>54</v>
      </c>
    </row>
    <row r="75" spans="5:23">
      <c r="E75">
        <v>1196.836</v>
      </c>
      <c r="R75" t="s">
        <v>55</v>
      </c>
      <c r="S75">
        <v>14.49</v>
      </c>
    </row>
    <row r="76" spans="5:23">
      <c r="E76">
        <v>2520.4189999999999</v>
      </c>
      <c r="R76" t="s">
        <v>56</v>
      </c>
      <c r="S76">
        <v>4.51</v>
      </c>
    </row>
    <row r="77" spans="5:23">
      <c r="E77">
        <v>2526.1909999999998</v>
      </c>
      <c r="R77" t="s">
        <v>57</v>
      </c>
      <c r="S77">
        <v>30.81</v>
      </c>
    </row>
    <row r="78" spans="5:23">
      <c r="R78" t="s">
        <v>58</v>
      </c>
      <c r="S78">
        <v>12.03</v>
      </c>
    </row>
    <row r="79" spans="5:23">
      <c r="R79" t="s">
        <v>59</v>
      </c>
      <c r="S79">
        <v>11.09</v>
      </c>
    </row>
    <row r="80" spans="5:23">
      <c r="R80" t="s">
        <v>60</v>
      </c>
      <c r="S80">
        <v>14.09</v>
      </c>
    </row>
    <row r="81" spans="18:19">
      <c r="R81" t="s">
        <v>61</v>
      </c>
      <c r="S81">
        <v>12.19</v>
      </c>
    </row>
    <row r="82" spans="18:19">
      <c r="R82" t="s">
        <v>62</v>
      </c>
      <c r="S82">
        <v>132.55000000000001</v>
      </c>
    </row>
    <row r="83" spans="18:19">
      <c r="R83" t="s">
        <v>63</v>
      </c>
      <c r="S83">
        <v>0.92</v>
      </c>
    </row>
    <row r="84" spans="18:19">
      <c r="R84" t="s">
        <v>64</v>
      </c>
      <c r="S84">
        <v>70.260000000000005</v>
      </c>
    </row>
    <row r="85" spans="18:19">
      <c r="R85" t="s">
        <v>61</v>
      </c>
      <c r="S85">
        <v>12.36</v>
      </c>
    </row>
    <row r="86" spans="18:19">
      <c r="R86" t="s">
        <v>66</v>
      </c>
      <c r="S86">
        <v>12.36</v>
      </c>
    </row>
    <row r="87" spans="18:19">
      <c r="R87" t="s">
        <v>65</v>
      </c>
      <c r="S87">
        <v>12.71</v>
      </c>
    </row>
    <row r="88" spans="18:19">
      <c r="R88" t="s">
        <v>67</v>
      </c>
      <c r="S88">
        <v>14.9</v>
      </c>
    </row>
    <row r="89" spans="18:19">
      <c r="R89" t="s">
        <v>68</v>
      </c>
      <c r="S89">
        <v>17.43</v>
      </c>
    </row>
    <row r="90" spans="18:19">
      <c r="R90" t="s">
        <v>69</v>
      </c>
      <c r="S90">
        <v>0.92</v>
      </c>
    </row>
    <row r="91" spans="18:19">
      <c r="R91" t="s">
        <v>70</v>
      </c>
      <c r="S91">
        <v>42.05</v>
      </c>
    </row>
    <row r="92" spans="18:19">
      <c r="R92" t="s">
        <v>71</v>
      </c>
      <c r="S92">
        <v>49.21</v>
      </c>
    </row>
    <row r="93" spans="18:19">
      <c r="R93" t="s">
        <v>72</v>
      </c>
      <c r="S93">
        <v>49.28</v>
      </c>
    </row>
    <row r="94" spans="18:19">
      <c r="R94" t="s">
        <v>73</v>
      </c>
      <c r="S94">
        <f>SUM(S75:S93)</f>
        <v>514.16</v>
      </c>
    </row>
  </sheetData>
  <autoFilter ref="C7:R55" xr:uid="{B8433ADE-1704-BF4A-BA78-8704E3C830B1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亮太郎 勝谷</dc:creator>
  <cp:lastModifiedBy>亮太郎 勝谷</cp:lastModifiedBy>
  <dcterms:created xsi:type="dcterms:W3CDTF">2023-12-23T10:26:58Z</dcterms:created>
  <dcterms:modified xsi:type="dcterms:W3CDTF">2023-12-23T15:30:13Z</dcterms:modified>
</cp:coreProperties>
</file>